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\Documents\Vermögensflow Dokumente\"/>
    </mc:Choice>
  </mc:AlternateContent>
  <xr:revisionPtr revIDLastSave="0" documentId="13_ncr:1_{2439B15E-985E-4C69-A01A-D1F76A20CEFE}" xr6:coauthVersionLast="45" xr6:coauthVersionMax="45" xr10:uidLastSave="{00000000-0000-0000-0000-000000000000}"/>
  <bookViews>
    <workbookView xWindow="-108" yWindow="-108" windowWidth="23256" windowHeight="12576" tabRatio="971" xr2:uid="{00000000-000D-0000-FFFF-FFFF00000000}"/>
  </bookViews>
  <sheets>
    <sheet name="Deine Portfolio-Strategie" sheetId="39" r:id="rId1"/>
    <sheet name="Andere Portfolio Beispiele" sheetId="3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39" l="1"/>
  <c r="D12" i="39" l="1"/>
  <c r="C20" i="39" s="1"/>
  <c r="D11" i="39"/>
  <c r="D13" i="39"/>
  <c r="D14" i="39" s="1"/>
  <c r="C23" i="39" l="1"/>
  <c r="C24" i="39"/>
  <c r="C25" i="39"/>
  <c r="C26" i="39" s="1"/>
  <c r="C21" i="39"/>
  <c r="C22" i="39" s="1"/>
  <c r="D10" i="39"/>
  <c r="C19" i="39" l="1"/>
</calcChain>
</file>

<file path=xl/sharedStrings.xml><?xml version="1.0" encoding="utf-8"?>
<sst xmlns="http://schemas.openxmlformats.org/spreadsheetml/2006/main" count="96" uniqueCount="49">
  <si>
    <t>Mintos</t>
  </si>
  <si>
    <t>sicherheitsorientiert</t>
  </si>
  <si>
    <t>Art</t>
  </si>
  <si>
    <t>Bondora</t>
  </si>
  <si>
    <t>Immobilien</t>
  </si>
  <si>
    <t>Rohstoffe</t>
  </si>
  <si>
    <t>Staatsanleihen</t>
  </si>
  <si>
    <t>Gold</t>
  </si>
  <si>
    <t xml:space="preserve">Swensen Portfolio für Einzelanleger und für Institutionen </t>
  </si>
  <si>
    <t xml:space="preserve">Einheimische Aktien </t>
  </si>
  <si>
    <t>Anteil</t>
  </si>
  <si>
    <t>Internationale Aktien</t>
  </si>
  <si>
    <t>Aktien aus aufstrebenden Ländern (Emerging Markets)</t>
  </si>
  <si>
    <t>REIT's, Immobilien-AG's oder offene Immobilienfonds</t>
  </si>
  <si>
    <t xml:space="preserve">Langfristige US-Schatzpapiere </t>
  </si>
  <si>
    <t xml:space="preserve">TIPS (Inflationsgeschützte Schatzanleihen) </t>
  </si>
  <si>
    <t>Aktien</t>
  </si>
  <si>
    <t>Mittelfristige US-Staatsanleihen</t>
  </si>
  <si>
    <t>Langfristige US-Staatsanleihen</t>
  </si>
  <si>
    <t>Bargeld und Anleihen</t>
  </si>
  <si>
    <t>Ja</t>
  </si>
  <si>
    <t>Prozentsatz</t>
  </si>
  <si>
    <t>P2P-Kredite</t>
  </si>
  <si>
    <t>Deine Risikoaufteilung</t>
  </si>
  <si>
    <t>Auswahl deiner persönlichen Anlageformen</t>
  </si>
  <si>
    <t>Produkt</t>
  </si>
  <si>
    <t>MSCI World</t>
  </si>
  <si>
    <t>MSCI Emerging Markets</t>
  </si>
  <si>
    <t>Aktien-ETF</t>
  </si>
  <si>
    <t>Xetra Gold</t>
  </si>
  <si>
    <t>Euwax Gold 2</t>
  </si>
  <si>
    <t>inflationsgeschützte Staatsanleihen (Europa)</t>
  </si>
  <si>
    <t>Staatsanleihen (Europa)</t>
  </si>
  <si>
    <t>Muster Prozentsatz</t>
  </si>
  <si>
    <t>Ein beispielhafter Vorschlag für ein Musterportfolio anhand deiner Angaben</t>
  </si>
  <si>
    <t>renditeorientiert</t>
  </si>
  <si>
    <t>Anlageform (Assetklasse)</t>
  </si>
  <si>
    <t>REIT's</t>
  </si>
  <si>
    <t>Ray Dalio's Allwetterstrategie</t>
  </si>
  <si>
    <t xml:space="preserve">David Swensen Portfolio für Einzelanleger und für Institutionen </t>
  </si>
  <si>
    <t>REIT's / REIT-ETF</t>
  </si>
  <si>
    <t>REIT-ETF</t>
  </si>
  <si>
    <t>Dein eigener Prozentsatz</t>
  </si>
  <si>
    <t>Willst du darin investieren?</t>
  </si>
  <si>
    <t>Vorgehensweise:</t>
  </si>
  <si>
    <t xml:space="preserve">   1) Wähle deine Risikoaufteilung</t>
  </si>
  <si>
    <t xml:space="preserve">   2) Wähle bei "Willst du darin investieren?" Ja oder Nein aus</t>
  </si>
  <si>
    <t xml:space="preserve">   3) Automatische Ermittlung der Muster-Prozentsätze. Für weitere Anregungen nutze das zweite Tabellenblatt "Andere Portfolio-Beispiele" </t>
  </si>
  <si>
    <t xml:space="preserve">   4) Trage dein Prozentsatz je Anlageklasse/Produkt ein, wobei du ein gutes Gefühl hast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</si>
</sst>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1"/>
      <color theme="1"/>
      <name val="Avenir Next LT Pro"/>
      <family val="2"/>
    </font>
    <font>
      <sz val="12"/>
      <color theme="1"/>
      <name val="Avenir Next LT Pro"/>
      <family val="2"/>
    </font>
    <font>
      <b/>
      <sz val="16"/>
      <color theme="1"/>
      <name val="Calibri"/>
      <family val="2"/>
      <scheme val="minor"/>
    </font>
    <font>
      <b/>
      <u/>
      <sz val="12"/>
      <color theme="1"/>
      <name val="Avenir Next LT Pro"/>
      <family val="2"/>
    </font>
    <font>
      <sz val="10"/>
      <color theme="1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4" fillId="2" borderId="5" xfId="0" applyFont="1" applyFill="1" applyBorder="1"/>
    <xf numFmtId="0" fontId="3" fillId="2" borderId="3" xfId="0" applyFont="1" applyFill="1" applyBorder="1" applyAlignment="1">
      <alignment horizontal="center"/>
    </xf>
    <xf numFmtId="0" fontId="4" fillId="3" borderId="0" xfId="0" applyFont="1" applyFill="1"/>
    <xf numFmtId="164" fontId="4" fillId="0" borderId="1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0" fillId="2" borderId="5" xfId="0" applyFill="1" applyBorder="1"/>
    <xf numFmtId="0" fontId="0" fillId="2" borderId="3" xfId="0" applyFill="1" applyBorder="1"/>
    <xf numFmtId="0" fontId="6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1719589</xdr:colOff>
      <xdr:row>1</xdr:row>
      <xdr:rowOff>106680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5EA319-5BC1-4602-BEEA-2D3E1A387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12" b="43387"/>
        <a:stretch/>
      </xdr:blipFill>
      <xdr:spPr>
        <a:xfrm>
          <a:off x="1" y="0"/>
          <a:ext cx="1719588" cy="441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0</xdr:row>
      <xdr:rowOff>391691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1E165D-CCE9-4670-9F6F-7BE36AA82E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12" b="43387"/>
        <a:stretch/>
      </xdr:blipFill>
      <xdr:spPr>
        <a:xfrm>
          <a:off x="0" y="0"/>
          <a:ext cx="1524000" cy="391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70-8F62-4BFF-ADAC-8AF1B841AA7F}">
  <dimension ref="A1:AG53"/>
  <sheetViews>
    <sheetView tabSelected="1" workbookViewId="0">
      <selection activeCell="E19" sqref="E19"/>
    </sheetView>
  </sheetViews>
  <sheetFormatPr baseColWidth="10" defaultRowHeight="14.4" x14ac:dyDescent="0.3"/>
  <cols>
    <col min="1" max="1" width="43.88671875" style="2" customWidth="1"/>
    <col min="2" max="2" width="26.88671875" style="2" bestFit="1" customWidth="1"/>
    <col min="3" max="3" width="28.6640625" style="2" bestFit="1" customWidth="1"/>
    <col min="4" max="5" width="26.5546875" style="2" bestFit="1" customWidth="1"/>
    <col min="6" max="16384" width="11.5546875" style="2"/>
  </cols>
  <sheetData>
    <row r="1" spans="1:33" ht="26.4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9.8" customHeight="1" x14ac:dyDescent="0.3">
      <c r="A2" s="7"/>
      <c r="B2" s="7"/>
      <c r="C2" s="25" t="s">
        <v>44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33" ht="21" customHeight="1" x14ac:dyDescent="0.35">
      <c r="A3" s="4" t="s">
        <v>23</v>
      </c>
      <c r="B3" s="6"/>
      <c r="C3" s="26" t="s">
        <v>45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33" ht="15.6" x14ac:dyDescent="0.3">
      <c r="A4" s="22" t="s">
        <v>2</v>
      </c>
      <c r="B4" s="22" t="s">
        <v>21</v>
      </c>
      <c r="C4" s="26" t="s">
        <v>46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33" x14ac:dyDescent="0.3">
      <c r="A5" s="3" t="s">
        <v>35</v>
      </c>
      <c r="B5" s="12">
        <v>0.75</v>
      </c>
      <c r="C5" s="26" t="s">
        <v>47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33" x14ac:dyDescent="0.3">
      <c r="A6" s="3" t="s">
        <v>1</v>
      </c>
      <c r="B6" s="12">
        <v>0.25</v>
      </c>
      <c r="C6" s="26" t="s">
        <v>48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33" ht="8.4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ht="18" x14ac:dyDescent="0.3">
      <c r="A8" s="13" t="s">
        <v>24</v>
      </c>
      <c r="B8" s="9"/>
      <c r="C8" s="10"/>
      <c r="D8" s="10"/>
      <c r="E8" s="1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33" ht="15.6" x14ac:dyDescent="0.3">
      <c r="A9" s="22" t="s">
        <v>36</v>
      </c>
      <c r="B9" s="22" t="s">
        <v>2</v>
      </c>
      <c r="C9" s="22" t="s">
        <v>43</v>
      </c>
      <c r="D9" s="22" t="s">
        <v>33</v>
      </c>
      <c r="E9" s="22" t="s">
        <v>42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33" x14ac:dyDescent="0.3">
      <c r="A10" s="3" t="s">
        <v>28</v>
      </c>
      <c r="B10" s="3" t="s">
        <v>35</v>
      </c>
      <c r="C10" s="3" t="s">
        <v>20</v>
      </c>
      <c r="D10" s="23">
        <f>IF(C10="Nein",0,B5-D11-D12)</f>
        <v>0.55000000000000004</v>
      </c>
      <c r="E10" s="23">
        <v>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33" x14ac:dyDescent="0.3">
      <c r="A11" s="3" t="s">
        <v>22</v>
      </c>
      <c r="B11" s="3" t="s">
        <v>35</v>
      </c>
      <c r="C11" s="3" t="s">
        <v>20</v>
      </c>
      <c r="D11" s="8">
        <f>IF(C11="Nein",0,IF(C10="Nein",B5-D12,IF(B5&lt;30%,B5/4,10%)))</f>
        <v>0.1</v>
      </c>
      <c r="E11" s="8"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33" x14ac:dyDescent="0.3">
      <c r="A12" s="3" t="s">
        <v>40</v>
      </c>
      <c r="B12" s="3" t="s">
        <v>35</v>
      </c>
      <c r="C12" s="3" t="s">
        <v>20</v>
      </c>
      <c r="D12" s="8">
        <f>IF(C12="Nein",0,IF(B5&gt;30%,10%,B5/4))</f>
        <v>0.1</v>
      </c>
      <c r="E12" s="8"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33" x14ac:dyDescent="0.3">
      <c r="A13" s="3" t="s">
        <v>7</v>
      </c>
      <c r="B13" s="3" t="s">
        <v>1</v>
      </c>
      <c r="C13" s="3" t="s">
        <v>20</v>
      </c>
      <c r="D13" s="23">
        <f>IF(C13="Nein",0,IF(C14="Nein",B6,IF(B6&gt;15%,10%,B6/2)))</f>
        <v>0.1</v>
      </c>
      <c r="E13" s="23"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33" x14ac:dyDescent="0.3">
      <c r="A14" s="3" t="s">
        <v>6</v>
      </c>
      <c r="B14" s="3" t="s">
        <v>1</v>
      </c>
      <c r="C14" s="3" t="s">
        <v>20</v>
      </c>
      <c r="D14" s="8">
        <f>IF(C14="Nein",0,IF(C13="Nein",B6,B6-D13))</f>
        <v>0.15</v>
      </c>
      <c r="E14" s="8"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33" ht="9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33" ht="18" x14ac:dyDescent="0.35">
      <c r="A16" s="4" t="s">
        <v>34</v>
      </c>
      <c r="B16" s="5"/>
      <c r="C16" s="5"/>
      <c r="D16" s="2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32" ht="15.6" x14ac:dyDescent="0.3">
      <c r="A17" s="22" t="s">
        <v>25</v>
      </c>
      <c r="B17" s="22" t="s">
        <v>36</v>
      </c>
      <c r="C17" s="22" t="s">
        <v>33</v>
      </c>
      <c r="D17" s="22" t="s">
        <v>42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32" x14ac:dyDescent="0.3">
      <c r="A18" s="3" t="s">
        <v>26</v>
      </c>
      <c r="B18" s="3" t="s">
        <v>28</v>
      </c>
      <c r="C18" s="8">
        <f>D10*3/4</f>
        <v>0.41250000000000003</v>
      </c>
      <c r="D18" s="8"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32" x14ac:dyDescent="0.3">
      <c r="A19" s="3" t="s">
        <v>27</v>
      </c>
      <c r="B19" s="3" t="s">
        <v>28</v>
      </c>
      <c r="C19" s="8">
        <f>D10-C18</f>
        <v>0.13750000000000001</v>
      </c>
      <c r="D19" s="8"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32" x14ac:dyDescent="0.3">
      <c r="A20" s="3" t="s">
        <v>41</v>
      </c>
      <c r="B20" s="3" t="s">
        <v>37</v>
      </c>
      <c r="C20" s="8">
        <f>D12</f>
        <v>0.1</v>
      </c>
      <c r="D20" s="8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32" x14ac:dyDescent="0.3">
      <c r="A21" s="3" t="s">
        <v>3</v>
      </c>
      <c r="B21" s="3" t="s">
        <v>22</v>
      </c>
      <c r="C21" s="8">
        <f>D11*2/3</f>
        <v>6.6666666666666666E-2</v>
      </c>
      <c r="D21" s="8"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32" x14ac:dyDescent="0.3">
      <c r="A22" s="3" t="s">
        <v>0</v>
      </c>
      <c r="B22" s="3" t="s">
        <v>22</v>
      </c>
      <c r="C22" s="8">
        <f>D11-C21</f>
        <v>3.333333333333334E-2</v>
      </c>
      <c r="D22" s="8"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32" x14ac:dyDescent="0.3">
      <c r="A23" s="3" t="s">
        <v>29</v>
      </c>
      <c r="B23" s="3" t="s">
        <v>7</v>
      </c>
      <c r="C23" s="8">
        <f>D13/2</f>
        <v>0.05</v>
      </c>
      <c r="D23" s="8"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32" x14ac:dyDescent="0.3">
      <c r="A24" s="3" t="s">
        <v>30</v>
      </c>
      <c r="B24" s="3" t="s">
        <v>7</v>
      </c>
      <c r="C24" s="8">
        <f>D13/2</f>
        <v>0.05</v>
      </c>
      <c r="D24" s="8"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32" x14ac:dyDescent="0.3">
      <c r="A25" s="3" t="s">
        <v>31</v>
      </c>
      <c r="B25" s="3" t="s">
        <v>6</v>
      </c>
      <c r="C25" s="8">
        <f>D14/2</f>
        <v>7.4999999999999997E-2</v>
      </c>
      <c r="D25" s="8"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32" x14ac:dyDescent="0.3">
      <c r="A26" s="3" t="s">
        <v>32</v>
      </c>
      <c r="B26" s="3" t="s">
        <v>6</v>
      </c>
      <c r="C26" s="8">
        <f>D14-C25</f>
        <v>7.4999999999999997E-2</v>
      </c>
      <c r="D26" s="8"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32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</sheetData>
  <dataValidations count="1">
    <dataValidation type="list" allowBlank="1" showInputMessage="1" showErrorMessage="1" sqref="C10:C14" xr:uid="{8A68A6B9-3253-4F48-A175-4C129AF128B7}">
      <formula1>"Ja, Nein"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9"/>
  <sheetViews>
    <sheetView workbookViewId="0">
      <selection activeCell="A27" sqref="A27"/>
    </sheetView>
  </sheetViews>
  <sheetFormatPr baseColWidth="10" defaultRowHeight="14.4" x14ac:dyDescent="0.3"/>
  <cols>
    <col min="1" max="1" width="50.109375" style="1" bestFit="1" customWidth="1"/>
    <col min="2" max="2" width="10" style="1" customWidth="1"/>
    <col min="3" max="3" width="21.77734375" style="1" customWidth="1"/>
    <col min="4" max="4" width="11.5546875" style="1"/>
    <col min="5" max="5" width="49" style="1" customWidth="1"/>
    <col min="6" max="6" width="11.5546875" style="1"/>
    <col min="7" max="7" width="22.21875" style="1" customWidth="1"/>
    <col min="8" max="16384" width="11.5546875" style="1"/>
  </cols>
  <sheetData>
    <row r="1" spans="1:7" ht="34.799999999999997" customHeight="1" x14ac:dyDescent="0.3"/>
    <row r="2" spans="1:7" ht="7.8" customHeight="1" x14ac:dyDescent="0.3"/>
    <row r="3" spans="1:7" ht="21" x14ac:dyDescent="0.4">
      <c r="A3" s="16" t="s">
        <v>38</v>
      </c>
      <c r="B3" s="14"/>
      <c r="C3" s="15"/>
      <c r="E3" s="18" t="s">
        <v>39</v>
      </c>
      <c r="F3" s="14"/>
      <c r="G3" s="15"/>
    </row>
    <row r="5" spans="1:7" x14ac:dyDescent="0.3">
      <c r="A5" s="17" t="s">
        <v>36</v>
      </c>
      <c r="B5" s="17" t="s">
        <v>10</v>
      </c>
      <c r="C5" s="17" t="s">
        <v>2</v>
      </c>
      <c r="E5" s="17" t="s">
        <v>36</v>
      </c>
      <c r="F5" s="17" t="s">
        <v>10</v>
      </c>
      <c r="G5" s="17" t="s">
        <v>2</v>
      </c>
    </row>
    <row r="6" spans="1:7" x14ac:dyDescent="0.3">
      <c r="A6" s="19" t="s">
        <v>16</v>
      </c>
      <c r="B6" s="20">
        <v>0.3</v>
      </c>
      <c r="C6" s="19" t="s">
        <v>35</v>
      </c>
      <c r="E6" s="19" t="s">
        <v>9</v>
      </c>
      <c r="F6" s="20">
        <v>0.2</v>
      </c>
      <c r="G6" s="19" t="s">
        <v>35</v>
      </c>
    </row>
    <row r="7" spans="1:7" x14ac:dyDescent="0.3">
      <c r="A7" s="19" t="s">
        <v>17</v>
      </c>
      <c r="B7" s="20">
        <v>0.15</v>
      </c>
      <c r="C7" s="19" t="s">
        <v>1</v>
      </c>
      <c r="E7" s="19" t="s">
        <v>11</v>
      </c>
      <c r="F7" s="20">
        <v>0.2</v>
      </c>
      <c r="G7" s="19" t="s">
        <v>35</v>
      </c>
    </row>
    <row r="8" spans="1:7" x14ac:dyDescent="0.3">
      <c r="A8" s="19" t="s">
        <v>18</v>
      </c>
      <c r="B8" s="20">
        <v>0.4</v>
      </c>
      <c r="C8" s="19" t="s">
        <v>1</v>
      </c>
      <c r="E8" s="19" t="s">
        <v>12</v>
      </c>
      <c r="F8" s="20">
        <v>0.1</v>
      </c>
      <c r="G8" s="19" t="s">
        <v>35</v>
      </c>
    </row>
    <row r="9" spans="1:7" x14ac:dyDescent="0.3">
      <c r="A9" s="19" t="s">
        <v>7</v>
      </c>
      <c r="B9" s="21">
        <v>7.4999999999999997E-2</v>
      </c>
      <c r="C9" s="19" t="s">
        <v>1</v>
      </c>
      <c r="E9" s="19" t="s">
        <v>13</v>
      </c>
      <c r="F9" s="20">
        <v>0.2</v>
      </c>
      <c r="G9" s="19" t="s">
        <v>35</v>
      </c>
    </row>
    <row r="10" spans="1:7" x14ac:dyDescent="0.3">
      <c r="A10" s="19" t="s">
        <v>5</v>
      </c>
      <c r="B10" s="21">
        <v>7.4999999999999997E-2</v>
      </c>
      <c r="C10" s="19" t="s">
        <v>35</v>
      </c>
      <c r="E10" s="19" t="s">
        <v>14</v>
      </c>
      <c r="F10" s="20">
        <v>0.15</v>
      </c>
      <c r="G10" s="19" t="s">
        <v>1</v>
      </c>
    </row>
    <row r="11" spans="1:7" x14ac:dyDescent="0.3">
      <c r="E11" s="19" t="s">
        <v>15</v>
      </c>
      <c r="F11" s="20">
        <v>0.15</v>
      </c>
      <c r="G11" s="19" t="s">
        <v>1</v>
      </c>
    </row>
    <row r="13" spans="1:7" ht="21" x14ac:dyDescent="0.4">
      <c r="A13" s="18" t="s">
        <v>8</v>
      </c>
      <c r="B13" s="14"/>
      <c r="C13" s="15"/>
    </row>
    <row r="15" spans="1:7" x14ac:dyDescent="0.3">
      <c r="A15" s="17" t="s">
        <v>36</v>
      </c>
      <c r="B15" s="17" t="s">
        <v>10</v>
      </c>
      <c r="C15" s="17" t="s">
        <v>2</v>
      </c>
    </row>
    <row r="16" spans="1:7" x14ac:dyDescent="0.3">
      <c r="A16" s="19" t="s">
        <v>16</v>
      </c>
      <c r="B16" s="20">
        <v>0.25</v>
      </c>
      <c r="C16" s="19" t="s">
        <v>35</v>
      </c>
    </row>
    <row r="17" spans="1:3" x14ac:dyDescent="0.3">
      <c r="A17" s="19" t="s">
        <v>7</v>
      </c>
      <c r="B17" s="20">
        <v>0.25</v>
      </c>
      <c r="C17" s="19" t="s">
        <v>1</v>
      </c>
    </row>
    <row r="18" spans="1:3" x14ac:dyDescent="0.3">
      <c r="A18" s="19" t="s">
        <v>19</v>
      </c>
      <c r="B18" s="20">
        <v>0.25</v>
      </c>
      <c r="C18" s="19" t="s">
        <v>1</v>
      </c>
    </row>
    <row r="19" spans="1:3" x14ac:dyDescent="0.3">
      <c r="A19" s="19" t="s">
        <v>4</v>
      </c>
      <c r="B19" s="20">
        <v>0.25</v>
      </c>
      <c r="C19" s="19" t="s">
        <v>35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Deine Portfolio-Strategie</vt:lpstr>
      <vt:lpstr>Andere Portfolio Beispiele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Hirsch</dc:creator>
  <cp:lastModifiedBy>flori</cp:lastModifiedBy>
  <cp:lastPrinted>2018-10-24T14:41:01Z</cp:lastPrinted>
  <dcterms:created xsi:type="dcterms:W3CDTF">2015-03-29T12:35:26Z</dcterms:created>
  <dcterms:modified xsi:type="dcterms:W3CDTF">2020-04-28T16:22:21Z</dcterms:modified>
</cp:coreProperties>
</file>